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 NA\Consortium ERASMUS Mobilité(Polytech'11)\2023-2024\Doc à envoyer\"/>
    </mc:Choice>
  </mc:AlternateContent>
  <xr:revisionPtr revIDLastSave="0" documentId="13_ncr:1_{F1FE582B-461F-4038-BD88-F92B2FAF1EB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éf des Groups" sheetId="4" r:id="rId1"/>
    <sheet name="Pays en Groupe1" sheetId="6" r:id="rId2"/>
    <sheet name="Pays en Groupe2" sheetId="7" r:id="rId3"/>
    <sheet name="Pays en Groupe3" sheetId="8" r:id="rId4"/>
  </sheets>
  <definedNames>
    <definedName name="DISTOPUP" localSheetId="1">'Pays en Groupe1'!$C$4</definedName>
    <definedName name="DISTOPUP" localSheetId="2">'Pays en Groupe2'!$C$4</definedName>
    <definedName name="DISTOPUP" localSheetId="3">'Pays en Groupe3'!$C$4</definedName>
    <definedName name="DISTOPUP">#REF!</definedName>
    <definedName name="DISTOPUPSMS" localSheetId="1">'Pays en Groupe1'!$C$4</definedName>
    <definedName name="DISTOPUPSMS" localSheetId="2">'Pays en Groupe2'!$C$4</definedName>
    <definedName name="DISTOPUPSMS" localSheetId="3">'Pays en Groupe3'!$C$4</definedName>
    <definedName name="DISTOPUPSMS">#REF!</definedName>
    <definedName name="ENDDATE" localSheetId="1">'Pays en Groupe1'!$C$7</definedName>
    <definedName name="ENDDATE" localSheetId="2">'Pays en Groupe2'!$C$7</definedName>
    <definedName name="ENDDATE" localSheetId="3">'Pays en Groupe3'!$C$7</definedName>
    <definedName name="ENDDATE">#REF!</definedName>
    <definedName name="GRANTEDDAYS" localSheetId="1">'Pays en Groupe1'!$C$10</definedName>
    <definedName name="GRANTEDDAYS" localSheetId="2">'Pays en Groupe2'!$C$10</definedName>
    <definedName name="GRANTEDDAYS" localSheetId="3">'Pays en Groupe3'!$C$10</definedName>
    <definedName name="GRANTEDDAYS">#REF!</definedName>
    <definedName name="GRANTEDDAYS1" localSheetId="3">#REF!</definedName>
    <definedName name="GRANTEDDAYS1">#REF!</definedName>
    <definedName name="GRANTEDMONTHS" localSheetId="1">'Pays en Groupe1'!$C$11</definedName>
    <definedName name="GRANTEDMONTHS" localSheetId="2">'Pays en Groupe2'!$C$11</definedName>
    <definedName name="GRANTEDMONTHS" localSheetId="3">'Pays en Groupe3'!$C$11</definedName>
    <definedName name="GRANTEDMONTHS">#REF!</definedName>
    <definedName name="GRANTEDREMAININGDAYS" localSheetId="1">'Pays en Groupe1'!$C$12</definedName>
    <definedName name="GRANTEDREMAININGDAYS" localSheetId="2">'Pays en Groupe2'!$C$12</definedName>
    <definedName name="GRANTEDREMAININGDAYS" localSheetId="3">'Pays en Groupe3'!$C$12</definedName>
    <definedName name="GRANTEDREMAININGDAYS">#REF!</definedName>
    <definedName name="GRANTEDREMAININGDAYS1" localSheetId="3">#REF!</definedName>
    <definedName name="GRANTEDREMAININGDAYS1">#REF!</definedName>
    <definedName name="GROUPE3">#REF!</definedName>
    <definedName name="GROUPEDEUX" localSheetId="3">#REF!</definedName>
    <definedName name="GROUPEDEUX">#REF!</definedName>
    <definedName name="GROUPETROIS">#REF!</definedName>
    <definedName name="MONTHLYBASIC" localSheetId="1">'Pays en Groupe1'!$C$2</definedName>
    <definedName name="MONTHLYBASIC" localSheetId="2">'Pays en Groupe2'!$C$2</definedName>
    <definedName name="MONTHLYBASIC" localSheetId="3">'Pays en Groupe3'!$C$2</definedName>
    <definedName name="MONTHLYBASIC">#REF!</definedName>
    <definedName name="MONTHLYSMPGRANT" localSheetId="1">'Pays en Groupe1'!$C$9</definedName>
    <definedName name="MONTHLYSMPGRANT" localSheetId="2">'Pays en Groupe2'!$C$9</definedName>
    <definedName name="MONTHLYSMPGRANT" localSheetId="3">'Pays en Groupe3'!$C$9</definedName>
    <definedName name="MONTHLYSMPGRANT">#REF!</definedName>
    <definedName name="MONTHLYSMSGRANT" localSheetId="1">'Pays en Groupe1'!#REF!</definedName>
    <definedName name="MONTHLYSMSGRANT" localSheetId="2">'Pays en Groupe2'!#REF!</definedName>
    <definedName name="MONTHLYSMSGRANT" localSheetId="3">'Pays en Groupe3'!#REF!</definedName>
    <definedName name="MONTHLYSMSGRANT">#REF!</definedName>
    <definedName name="NOTGRANTEDDAYS" localSheetId="1">'Pays en Groupe1'!$C$8</definedName>
    <definedName name="NOTGRANTEDDAYS" localSheetId="2">'Pays en Groupe2'!$C$8</definedName>
    <definedName name="NOTGRANTEDDAYS" localSheetId="3">'Pays en Groupe3'!$C$8</definedName>
    <definedName name="NOTGRANTEDDAYS">#REF!</definedName>
    <definedName name="SMPTOPUP" localSheetId="1">'Pays en Groupe1'!$C$3</definedName>
    <definedName name="SMPTOPUP" localSheetId="2">'Pays en Groupe2'!$C$3</definedName>
    <definedName name="SMPTOPUP" localSheetId="3">'Pays en Groupe3'!$C$3</definedName>
    <definedName name="SMPTOPUP">#REF!</definedName>
    <definedName name="SPECIALNEEDS" localSheetId="1">'Pays en Groupe1'!$C$5</definedName>
    <definedName name="SPECIALNEEDS" localSheetId="2">'Pays en Groupe2'!$C$5</definedName>
    <definedName name="SPECIALNEEDS" localSheetId="3">'Pays en Groupe3'!$C$5</definedName>
    <definedName name="SPECIALNEEDS">#REF!</definedName>
    <definedName name="STARDATE1" localSheetId="2">#REF!</definedName>
    <definedName name="STARDATE1" localSheetId="3">#REF!</definedName>
    <definedName name="STARDATE1">#REF!</definedName>
    <definedName name="STARDATE2">#REF!</definedName>
    <definedName name="STARTDATE" localSheetId="1">'Pays en Groupe1'!$C$6</definedName>
    <definedName name="STARTDATE" localSheetId="2">'Pays en Groupe2'!$C$6</definedName>
    <definedName name="STARTDATE" localSheetId="3">'Pays en Groupe3'!$C$6</definedName>
    <definedName name="STARTDA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8" l="1"/>
  <c r="C11" i="8" s="1"/>
  <c r="C10" i="7"/>
  <c r="C10" i="6"/>
  <c r="C11" i="6" s="1"/>
  <c r="C12" i="6" l="1"/>
  <c r="C13" i="6" s="1"/>
  <c r="C11" i="7"/>
  <c r="C12" i="8"/>
  <c r="C13" i="8" s="1"/>
  <c r="C12" i="7" l="1"/>
  <c r="C13" i="7" s="1"/>
</calcChain>
</file>

<file path=xl/sharedStrings.xml><?xml version="1.0" encoding="utf-8"?>
<sst xmlns="http://schemas.openxmlformats.org/spreadsheetml/2006/main" count="80" uniqueCount="28">
  <si>
    <t>€/month</t>
  </si>
  <si>
    <t>Top-up for traineeship</t>
  </si>
  <si>
    <t xml:space="preserve">Basic Monthly grant </t>
  </si>
  <si>
    <t xml:space="preserve">Number of interruption days </t>
  </si>
  <si>
    <t xml:space="preserve">Start date </t>
  </si>
  <si>
    <t>End date</t>
  </si>
  <si>
    <t>Total duration in months</t>
  </si>
  <si>
    <t>Total duration in remaining days</t>
  </si>
  <si>
    <t>€</t>
  </si>
  <si>
    <t xml:space="preserve">months </t>
  </si>
  <si>
    <t xml:space="preserve">days </t>
  </si>
  <si>
    <t>Total granted days</t>
  </si>
  <si>
    <t>€/mobility</t>
  </si>
  <si>
    <t>Total monthly grant for SMP</t>
  </si>
  <si>
    <t>Total grant (SMP)</t>
  </si>
  <si>
    <t>Erasmus+  SMP grant calculation</t>
  </si>
  <si>
    <t>N/A</t>
  </si>
  <si>
    <t>Pays de destination</t>
  </si>
  <si>
    <t>Montant par mois/
Mobilité du Stage</t>
  </si>
  <si>
    <t>Groupe 1</t>
  </si>
  <si>
    <t>Pays participant au Programme avec un coût de vie élevé</t>
  </si>
  <si>
    <t>Groupe 2</t>
  </si>
  <si>
    <t>Allemagne, Autriche, Belgique, Chypre, Espagne, Grèce, Italie, Malte, Pays-Bas, Portugal</t>
  </si>
  <si>
    <t>Pays participant au Programme avec un coût de vie moyen</t>
  </si>
  <si>
    <t>Groupe 3</t>
  </si>
  <si>
    <t>Pays participant au Programme avec un coût de vie bas</t>
  </si>
  <si>
    <t>Danemark, Finlande, Irlande, Islande, Liechtenstein, Luxembourg, Norvège, Suède</t>
  </si>
  <si>
    <t xml:space="preserve">Bulgarie, Croatie, Estonie, Hongrie, Lettonie, Lituanie, Macédoine du Nord, Pologne, Roumanie, Serbie, Slovaquie, Slovénie, Tchéquie,Turquie,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</si>
</sst>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[$€-1]_-;\-* #,##0\ [$€-1]_-;_-* &quot;-&quot;??\ [$€-1]_-;_-@_-"/>
    <numFmt numFmtId="165" formatCode="#,##0\ &quot;€&quot;"/>
    <numFmt numFmtId="166" formatCode="dd/mm/yyyy;@"/>
  </numFmts>
  <fonts count="14" x14ac:knownFonts="1"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3" tint="-0.249977111117893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7">
    <xf numFmtId="0" fontId="0" fillId="0" borderId="0" xfId="0"/>
    <xf numFmtId="2" fontId="4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 indent="1"/>
    </xf>
    <xf numFmtId="0" fontId="5" fillId="0" borderId="1" xfId="0" applyFont="1" applyBorder="1" applyAlignment="1">
      <alignment horizontal="right" vertical="center" indent="1"/>
    </xf>
    <xf numFmtId="164" fontId="2" fillId="4" borderId="1" xfId="0" applyNumberFormat="1" applyFont="1" applyFill="1" applyBorder="1" applyAlignment="1">
      <alignment horizontal="right" vertical="center" indent="1"/>
    </xf>
    <xf numFmtId="0" fontId="2" fillId="0" borderId="1" xfId="0" applyFont="1" applyBorder="1" applyAlignment="1">
      <alignment horizontal="right" vertical="center" indent="1"/>
    </xf>
    <xf numFmtId="0" fontId="2" fillId="0" borderId="0" xfId="0" applyFon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6" fillId="3" borderId="1" xfId="0" applyFont="1" applyFill="1" applyBorder="1" applyAlignment="1">
      <alignment horizontal="right" vertical="center" indent="1"/>
    </xf>
    <xf numFmtId="1" fontId="6" fillId="3" borderId="1" xfId="0" applyNumberFormat="1" applyFont="1" applyFill="1" applyBorder="1" applyAlignment="1">
      <alignment horizontal="right" vertical="center" indent="1"/>
    </xf>
    <xf numFmtId="0" fontId="1" fillId="0" borderId="1" xfId="0" applyFont="1" applyBorder="1" applyAlignment="1">
      <alignment vertical="center"/>
    </xf>
    <xf numFmtId="0" fontId="2" fillId="0" borderId="2" xfId="0" applyFont="1" applyBorder="1"/>
    <xf numFmtId="0" fontId="7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right" vertical="center" indent="1"/>
    </xf>
    <xf numFmtId="164" fontId="3" fillId="5" borderId="1" xfId="0" applyNumberFormat="1" applyFont="1" applyFill="1" applyBorder="1" applyAlignment="1">
      <alignment horizontal="right" vertical="center" indent="1"/>
    </xf>
    <xf numFmtId="164" fontId="9" fillId="0" borderId="1" xfId="0" applyNumberFormat="1" applyFont="1" applyBorder="1" applyAlignment="1">
      <alignment horizontal="right" vertical="center" indent="1"/>
    </xf>
    <xf numFmtId="0" fontId="10" fillId="6" borderId="1" xfId="0" applyFont="1" applyFill="1" applyBorder="1" applyAlignment="1">
      <alignment horizontal="center" vertical="center" wrapText="1"/>
    </xf>
    <xf numFmtId="166" fontId="9" fillId="0" borderId="1" xfId="0" applyNumberFormat="1" applyFont="1" applyBorder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13" fillId="9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7A16862F-EE85-4BE1-911B-18A74553F6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76200</xdr:rowOff>
    </xdr:from>
    <xdr:to>
      <xdr:col>0</xdr:col>
      <xdr:colOff>2114550</xdr:colOff>
      <xdr:row>0</xdr:row>
      <xdr:rowOff>655273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76200"/>
          <a:ext cx="1724025" cy="575898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0</xdr:row>
      <xdr:rowOff>60960</xdr:rowOff>
    </xdr:from>
    <xdr:to>
      <xdr:col>1</xdr:col>
      <xdr:colOff>887095</xdr:colOff>
      <xdr:row>0</xdr:row>
      <xdr:rowOff>636905</xdr:rowOff>
    </xdr:to>
    <xdr:pic>
      <xdr:nvPicPr>
        <xdr:cNvPr id="3" name="Image 2" descr="Logo de Polytech - Relevons les défis de demai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0960"/>
          <a:ext cx="693420" cy="579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76200</xdr:rowOff>
    </xdr:from>
    <xdr:to>
      <xdr:col>0</xdr:col>
      <xdr:colOff>2114550</xdr:colOff>
      <xdr:row>0</xdr:row>
      <xdr:rowOff>655273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76200"/>
          <a:ext cx="1724025" cy="575898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0</xdr:row>
      <xdr:rowOff>60960</xdr:rowOff>
    </xdr:from>
    <xdr:to>
      <xdr:col>1</xdr:col>
      <xdr:colOff>887095</xdr:colOff>
      <xdr:row>0</xdr:row>
      <xdr:rowOff>636905</xdr:rowOff>
    </xdr:to>
    <xdr:pic>
      <xdr:nvPicPr>
        <xdr:cNvPr id="3" name="Image 2" descr="Logo de Polytech - Relevons les défis de demai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0960"/>
          <a:ext cx="693420" cy="579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76200</xdr:rowOff>
    </xdr:from>
    <xdr:to>
      <xdr:col>0</xdr:col>
      <xdr:colOff>2114550</xdr:colOff>
      <xdr:row>0</xdr:row>
      <xdr:rowOff>652098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76200"/>
          <a:ext cx="1724025" cy="575898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0</xdr:row>
      <xdr:rowOff>60960</xdr:rowOff>
    </xdr:from>
    <xdr:to>
      <xdr:col>1</xdr:col>
      <xdr:colOff>883920</xdr:colOff>
      <xdr:row>0</xdr:row>
      <xdr:rowOff>640080</xdr:rowOff>
    </xdr:to>
    <xdr:pic>
      <xdr:nvPicPr>
        <xdr:cNvPr id="3" name="Image 2" descr="Logo de Polytech - Relevons les défis de demain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0960"/>
          <a:ext cx="693420" cy="579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4" tint="-0.249977111117893"/>
  </sheetPr>
  <dimension ref="A5:D13"/>
  <sheetViews>
    <sheetView showGridLines="0" tabSelected="1" workbookViewId="0">
      <selection activeCell="E10" sqref="E10:F10"/>
    </sheetView>
  </sheetViews>
  <sheetFormatPr baseColWidth="10" defaultRowHeight="12.5" x14ac:dyDescent="0.25"/>
  <cols>
    <col min="2" max="2" width="32.453125" customWidth="1"/>
    <col min="3" max="3" width="58" customWidth="1"/>
  </cols>
  <sheetData>
    <row r="5" spans="1:4" ht="62" x14ac:dyDescent="0.35">
      <c r="A5" s="20"/>
      <c r="B5" s="21"/>
      <c r="C5" s="18" t="s">
        <v>17</v>
      </c>
      <c r="D5" s="18" t="s">
        <v>18</v>
      </c>
    </row>
    <row r="6" spans="1:4" ht="15.5" x14ac:dyDescent="0.35">
      <c r="A6" s="20"/>
      <c r="B6" s="22" t="s">
        <v>19</v>
      </c>
      <c r="C6" s="25" t="s">
        <v>26</v>
      </c>
      <c r="D6" s="26">
        <v>460</v>
      </c>
    </row>
    <row r="7" spans="1:4" ht="31" x14ac:dyDescent="0.35">
      <c r="A7" s="20"/>
      <c r="B7" s="18" t="s">
        <v>20</v>
      </c>
      <c r="C7" s="25"/>
      <c r="D7" s="26"/>
    </row>
    <row r="8" spans="1:4" ht="3" customHeight="1" x14ac:dyDescent="0.35">
      <c r="A8" s="20"/>
      <c r="B8" s="23"/>
      <c r="C8" s="23"/>
      <c r="D8" s="24"/>
    </row>
    <row r="9" spans="1:4" ht="15.5" x14ac:dyDescent="0.35">
      <c r="A9" s="20"/>
      <c r="B9" s="22" t="s">
        <v>21</v>
      </c>
      <c r="C9" s="25" t="s">
        <v>22</v>
      </c>
      <c r="D9" s="26">
        <v>410</v>
      </c>
    </row>
    <row r="10" spans="1:4" ht="31" x14ac:dyDescent="0.35">
      <c r="A10" s="20"/>
      <c r="B10" s="18" t="s">
        <v>23</v>
      </c>
      <c r="C10" s="25"/>
      <c r="D10" s="26"/>
    </row>
    <row r="11" spans="1:4" ht="3" customHeight="1" x14ac:dyDescent="0.35">
      <c r="A11" s="20"/>
      <c r="B11" s="23"/>
      <c r="C11" s="23"/>
      <c r="D11" s="24"/>
    </row>
    <row r="12" spans="1:4" ht="15.5" x14ac:dyDescent="0.35">
      <c r="A12" s="20"/>
      <c r="B12" s="22" t="s">
        <v>24</v>
      </c>
      <c r="C12" s="25" t="s">
        <v>27</v>
      </c>
      <c r="D12" s="26">
        <v>350</v>
      </c>
    </row>
    <row r="13" spans="1:4" ht="31" x14ac:dyDescent="0.35">
      <c r="A13" s="20"/>
      <c r="B13" s="18" t="s">
        <v>25</v>
      </c>
      <c r="C13" s="25"/>
      <c r="D13" s="26"/>
    </row>
  </sheetData>
  <mergeCells count="6">
    <mergeCell ref="C6:C7"/>
    <mergeCell ref="D6:D7"/>
    <mergeCell ref="C9:C10"/>
    <mergeCell ref="D9:D10"/>
    <mergeCell ref="C12:C13"/>
    <mergeCell ref="D12:D13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5"/>
  <dimension ref="A1:C3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6" sqref="C6:C7"/>
    </sheetView>
  </sheetViews>
  <sheetFormatPr baseColWidth="10" defaultColWidth="0" defaultRowHeight="32.25" customHeight="1" zeroHeight="1" x14ac:dyDescent="0.25"/>
  <cols>
    <col min="1" max="1" width="37.1796875" customWidth="1"/>
    <col min="2" max="2" width="13.26953125" style="8" customWidth="1"/>
    <col min="3" max="3" width="13.26953125" customWidth="1"/>
    <col min="4" max="16384" width="9.1796875" hidden="1"/>
  </cols>
  <sheetData>
    <row r="1" spans="1:3" ht="55.5" customHeight="1" x14ac:dyDescent="0.35">
      <c r="A1" s="12"/>
      <c r="B1" s="7"/>
      <c r="C1" s="1" t="s">
        <v>15</v>
      </c>
    </row>
    <row r="2" spans="1:3" ht="20.25" customHeight="1" x14ac:dyDescent="0.25">
      <c r="A2" s="2" t="s">
        <v>2</v>
      </c>
      <c r="B2" s="6" t="s">
        <v>0</v>
      </c>
      <c r="C2" s="17">
        <v>300</v>
      </c>
    </row>
    <row r="3" spans="1:3" ht="20.25" customHeight="1" x14ac:dyDescent="0.25">
      <c r="A3" s="2" t="s">
        <v>1</v>
      </c>
      <c r="B3" s="6" t="s">
        <v>0</v>
      </c>
      <c r="C3" s="3">
        <v>0</v>
      </c>
    </row>
    <row r="4" spans="1:3" ht="20.25" customHeight="1" x14ac:dyDescent="0.25">
      <c r="A4" s="11" t="s">
        <v>16</v>
      </c>
      <c r="B4" s="6" t="s">
        <v>0</v>
      </c>
      <c r="C4" s="3">
        <v>0</v>
      </c>
    </row>
    <row r="5" spans="1:3" ht="20.25" customHeight="1" x14ac:dyDescent="0.25">
      <c r="A5" s="11" t="s">
        <v>16</v>
      </c>
      <c r="B5" s="6" t="s">
        <v>12</v>
      </c>
      <c r="C5" s="3">
        <v>0</v>
      </c>
    </row>
    <row r="6" spans="1:3" ht="20.25" customHeight="1" x14ac:dyDescent="0.35">
      <c r="A6" s="2" t="s">
        <v>4</v>
      </c>
      <c r="B6" s="6"/>
      <c r="C6" s="19">
        <v>45328</v>
      </c>
    </row>
    <row r="7" spans="1:3" ht="20.25" customHeight="1" x14ac:dyDescent="0.35">
      <c r="A7" s="2" t="s">
        <v>5</v>
      </c>
      <c r="B7" s="6"/>
      <c r="C7" s="19">
        <v>45503</v>
      </c>
    </row>
    <row r="8" spans="1:3" ht="20.25" customHeight="1" x14ac:dyDescent="0.25">
      <c r="A8" s="2" t="s">
        <v>3</v>
      </c>
      <c r="B8" s="6" t="s">
        <v>10</v>
      </c>
      <c r="C8" s="4">
        <v>0</v>
      </c>
    </row>
    <row r="9" spans="1:3" ht="20.25" customHeight="1" x14ac:dyDescent="0.25">
      <c r="A9" s="2" t="s">
        <v>13</v>
      </c>
      <c r="B9" s="6" t="s">
        <v>0</v>
      </c>
      <c r="C9" s="5">
        <v>460</v>
      </c>
    </row>
    <row r="10" spans="1:3" ht="20.25" customHeight="1" x14ac:dyDescent="0.25">
      <c r="A10" s="14" t="s">
        <v>11</v>
      </c>
      <c r="B10" s="6" t="s">
        <v>10</v>
      </c>
      <c r="C10" s="15">
        <f>(YEAR(ENDDATE)-YEAR(STARTDATE))* 360 + (MONTH(ENDDATE)-MONTH(STARTDATE)) * 30 + ( IF( DAY(ENDDATE)=31,30,DAY(ENDDATE)) - IF( DAY(STARTDATE)=31,30,DAY(STARTDATE)) ) + 1</f>
        <v>175</v>
      </c>
    </row>
    <row r="11" spans="1:3" ht="20.25" customHeight="1" x14ac:dyDescent="0.25">
      <c r="A11" s="2" t="s">
        <v>6</v>
      </c>
      <c r="B11" s="6" t="s">
        <v>9</v>
      </c>
      <c r="C11" s="9">
        <f>ROUNDDOWN(GRANTEDDAYS/30,0)</f>
        <v>5</v>
      </c>
    </row>
    <row r="12" spans="1:3" ht="20.25" customHeight="1" x14ac:dyDescent="0.25">
      <c r="A12" s="2" t="s">
        <v>7</v>
      </c>
      <c r="B12" s="6" t="s">
        <v>10</v>
      </c>
      <c r="C12" s="10">
        <f>GRANTEDDAYS-GRANTEDMONTHS*30</f>
        <v>25</v>
      </c>
    </row>
    <row r="13" spans="1:3" ht="20.25" customHeight="1" x14ac:dyDescent="0.25">
      <c r="A13" s="13" t="s">
        <v>14</v>
      </c>
      <c r="B13" s="6" t="s">
        <v>8</v>
      </c>
      <c r="C13" s="16">
        <f>ROUND(GRANTEDMONTHS*MONTHLYSMPGRANT+GRANTEDREMAININGDAYS*MONTHLYSMPGRANT/30-NOTGRANTEDDAYS*MONTHLYSMPGRANT/30, 0)+SPECIALNEEDS</f>
        <v>2683</v>
      </c>
    </row>
    <row r="14" spans="1:3" ht="21" hidden="1" customHeight="1" x14ac:dyDescent="0.25"/>
    <row r="15" spans="1:3" ht="21" hidden="1" customHeight="1" x14ac:dyDescent="0.25"/>
    <row r="16" spans="1:3" ht="21" hidden="1" customHeight="1" x14ac:dyDescent="0.25"/>
    <row r="17" ht="21" hidden="1" customHeight="1" x14ac:dyDescent="0.25"/>
    <row r="18" ht="20.25" hidden="1" customHeight="1" x14ac:dyDescent="0.25"/>
    <row r="19" ht="20.25" hidden="1" customHeight="1" x14ac:dyDescent="0.25"/>
    <row r="20" ht="20.25" hidden="1" customHeight="1" x14ac:dyDescent="0.25"/>
    <row r="21" ht="20.25" hidden="1" customHeight="1" x14ac:dyDescent="0.25"/>
    <row r="22" ht="20.25" hidden="1" customHeight="1" x14ac:dyDescent="0.25"/>
    <row r="23" ht="20.25" hidden="1" customHeight="1" x14ac:dyDescent="0.25"/>
    <row r="24" ht="21" hidden="1" customHeight="1" x14ac:dyDescent="0.25"/>
    <row r="25" ht="21" hidden="1" customHeight="1" x14ac:dyDescent="0.25"/>
    <row r="26" ht="21" hidden="1" customHeight="1" x14ac:dyDescent="0.25"/>
    <row r="27" ht="21" hidden="1" customHeight="1" x14ac:dyDescent="0.25"/>
    <row r="28" ht="21" hidden="1" customHeight="1" x14ac:dyDescent="0.25"/>
    <row r="29" ht="21" hidden="1" customHeight="1" x14ac:dyDescent="0.25"/>
    <row r="30" ht="21" hidden="1" customHeight="1" x14ac:dyDescent="0.25"/>
    <row r="31" ht="21" hidden="1" customHeight="1" x14ac:dyDescent="0.25"/>
    <row r="32" ht="21" hidden="1" customHeight="1" x14ac:dyDescent="0.25"/>
    <row r="33" ht="21" hidden="1" customHeight="1" x14ac:dyDescent="0.25"/>
    <row r="34" ht="21" hidden="1" customHeight="1" x14ac:dyDescent="0.25"/>
    <row r="35" ht="21" hidden="1" customHeight="1" x14ac:dyDescent="0.25"/>
    <row r="36" ht="21" hidden="1" customHeight="1" x14ac:dyDescent="0.25"/>
    <row r="37" ht="21" hidden="1" customHeight="1" x14ac:dyDescent="0.25"/>
    <row r="38" ht="32.25" customHeight="1" x14ac:dyDescent="0.25"/>
    <row r="39" ht="32.2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/>
  <dimension ref="A1:C3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6" sqref="C6:C7"/>
    </sheetView>
  </sheetViews>
  <sheetFormatPr baseColWidth="10" defaultColWidth="0" defaultRowHeight="32.25" customHeight="1" zeroHeight="1" x14ac:dyDescent="0.25"/>
  <cols>
    <col min="1" max="1" width="37.1796875" customWidth="1"/>
    <col min="2" max="2" width="13.26953125" style="8" customWidth="1"/>
    <col min="3" max="3" width="13.26953125" customWidth="1"/>
    <col min="4" max="16384" width="9.1796875" hidden="1"/>
  </cols>
  <sheetData>
    <row r="1" spans="1:3" ht="55.5" customHeight="1" x14ac:dyDescent="0.35">
      <c r="A1" s="12"/>
      <c r="B1" s="7"/>
      <c r="C1" s="1" t="s">
        <v>15</v>
      </c>
    </row>
    <row r="2" spans="1:3" ht="20.25" customHeight="1" x14ac:dyDescent="0.25">
      <c r="A2" s="2" t="s">
        <v>2</v>
      </c>
      <c r="B2" s="6" t="s">
        <v>0</v>
      </c>
      <c r="C2" s="17">
        <v>300</v>
      </c>
    </row>
    <row r="3" spans="1:3" ht="20.25" customHeight="1" x14ac:dyDescent="0.25">
      <c r="A3" s="2" t="s">
        <v>1</v>
      </c>
      <c r="B3" s="6" t="s">
        <v>0</v>
      </c>
      <c r="C3" s="3">
        <v>0</v>
      </c>
    </row>
    <row r="4" spans="1:3" ht="20.25" customHeight="1" x14ac:dyDescent="0.25">
      <c r="A4" s="11" t="s">
        <v>16</v>
      </c>
      <c r="B4" s="6" t="s">
        <v>0</v>
      </c>
      <c r="C4" s="3">
        <v>0</v>
      </c>
    </row>
    <row r="5" spans="1:3" ht="20.25" customHeight="1" x14ac:dyDescent="0.25">
      <c r="A5" s="11" t="s">
        <v>16</v>
      </c>
      <c r="B5" s="6" t="s">
        <v>12</v>
      </c>
      <c r="C5" s="3">
        <v>0</v>
      </c>
    </row>
    <row r="6" spans="1:3" ht="20.25" customHeight="1" x14ac:dyDescent="0.35">
      <c r="A6" s="2" t="s">
        <v>4</v>
      </c>
      <c r="B6" s="6"/>
      <c r="C6" s="19">
        <v>45328</v>
      </c>
    </row>
    <row r="7" spans="1:3" ht="20.25" customHeight="1" x14ac:dyDescent="0.35">
      <c r="A7" s="2" t="s">
        <v>5</v>
      </c>
      <c r="B7" s="6"/>
      <c r="C7" s="19">
        <v>45503</v>
      </c>
    </row>
    <row r="8" spans="1:3" ht="20.25" customHeight="1" x14ac:dyDescent="0.25">
      <c r="A8" s="2" t="s">
        <v>3</v>
      </c>
      <c r="B8" s="6" t="s">
        <v>10</v>
      </c>
      <c r="C8" s="4">
        <v>0</v>
      </c>
    </row>
    <row r="9" spans="1:3" ht="20.25" customHeight="1" x14ac:dyDescent="0.25">
      <c r="A9" s="2" t="s">
        <v>13</v>
      </c>
      <c r="B9" s="6" t="s">
        <v>0</v>
      </c>
      <c r="C9" s="5">
        <v>410</v>
      </c>
    </row>
    <row r="10" spans="1:3" ht="20.25" customHeight="1" x14ac:dyDescent="0.25">
      <c r="A10" s="14" t="s">
        <v>11</v>
      </c>
      <c r="B10" s="6" t="s">
        <v>10</v>
      </c>
      <c r="C10" s="15">
        <f>(YEAR(ENDDATE)-YEAR(STARTDATE))* 360 + (MONTH(ENDDATE)-MONTH(STARTDATE)) * 30 + ( IF( DAY(ENDDATE)=31,30,DAY(ENDDATE)) - IF( DAY(STARTDATE)=31,30,DAY(STARTDATE)) ) + 1</f>
        <v>175</v>
      </c>
    </row>
    <row r="11" spans="1:3" ht="20.25" customHeight="1" x14ac:dyDescent="0.25">
      <c r="A11" s="2" t="s">
        <v>6</v>
      </c>
      <c r="B11" s="6" t="s">
        <v>9</v>
      </c>
      <c r="C11" s="9">
        <f>ROUNDDOWN(GRANTEDDAYS/30,0)</f>
        <v>5</v>
      </c>
    </row>
    <row r="12" spans="1:3" ht="20.25" customHeight="1" x14ac:dyDescent="0.25">
      <c r="A12" s="2" t="s">
        <v>7</v>
      </c>
      <c r="B12" s="6" t="s">
        <v>10</v>
      </c>
      <c r="C12" s="10">
        <f>GRANTEDDAYS-GRANTEDMONTHS*30</f>
        <v>25</v>
      </c>
    </row>
    <row r="13" spans="1:3" ht="20.25" customHeight="1" x14ac:dyDescent="0.25">
      <c r="A13" s="13" t="s">
        <v>14</v>
      </c>
      <c r="B13" s="6" t="s">
        <v>8</v>
      </c>
      <c r="C13" s="16">
        <f>ROUND(GRANTEDMONTHS*MONTHLYSMPGRANT+GRANTEDREMAININGDAYS*MONTHLYSMPGRANT/30-NOTGRANTEDDAYS*MONTHLYSMPGRANT/30, 0)+SPECIALNEEDS</f>
        <v>2392</v>
      </c>
    </row>
    <row r="14" spans="1:3" ht="21" hidden="1" customHeight="1" x14ac:dyDescent="0.25"/>
    <row r="15" spans="1:3" ht="21" hidden="1" customHeight="1" x14ac:dyDescent="0.25"/>
    <row r="16" spans="1:3" ht="21" hidden="1" customHeight="1" x14ac:dyDescent="0.25"/>
    <row r="17" ht="21" hidden="1" customHeight="1" x14ac:dyDescent="0.25"/>
    <row r="18" ht="20.25" hidden="1" customHeight="1" x14ac:dyDescent="0.25"/>
    <row r="19" ht="20.25" hidden="1" customHeight="1" x14ac:dyDescent="0.25"/>
    <row r="20" ht="20.25" hidden="1" customHeight="1" x14ac:dyDescent="0.25"/>
    <row r="21" ht="20.25" hidden="1" customHeight="1" x14ac:dyDescent="0.25"/>
    <row r="22" ht="20.25" hidden="1" customHeight="1" x14ac:dyDescent="0.25"/>
    <row r="23" ht="20.25" hidden="1" customHeight="1" x14ac:dyDescent="0.25"/>
    <row r="24" ht="21" hidden="1" customHeight="1" x14ac:dyDescent="0.25"/>
    <row r="25" ht="21" hidden="1" customHeight="1" x14ac:dyDescent="0.25"/>
    <row r="26" ht="21" hidden="1" customHeight="1" x14ac:dyDescent="0.25"/>
    <row r="27" ht="21" hidden="1" customHeight="1" x14ac:dyDescent="0.25"/>
    <row r="28" ht="21" hidden="1" customHeight="1" x14ac:dyDescent="0.25"/>
    <row r="29" ht="21" hidden="1" customHeight="1" x14ac:dyDescent="0.25"/>
    <row r="30" ht="21" hidden="1" customHeight="1" x14ac:dyDescent="0.25"/>
    <row r="31" ht="21" hidden="1" customHeight="1" x14ac:dyDescent="0.25"/>
    <row r="32" ht="21" hidden="1" customHeight="1" x14ac:dyDescent="0.25"/>
    <row r="33" ht="21" hidden="1" customHeight="1" x14ac:dyDescent="0.25"/>
    <row r="34" ht="21" hidden="1" customHeight="1" x14ac:dyDescent="0.25"/>
    <row r="35" ht="21" hidden="1" customHeight="1" x14ac:dyDescent="0.25"/>
    <row r="36" ht="21" hidden="1" customHeight="1" x14ac:dyDescent="0.25"/>
    <row r="37" ht="21" hidden="1" customHeight="1" x14ac:dyDescent="0.25"/>
    <row r="38" ht="32.25" customHeight="1" x14ac:dyDescent="0.25"/>
    <row r="39" ht="32.2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7"/>
  <dimension ref="A1:C3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6" sqref="C6:C7"/>
    </sheetView>
  </sheetViews>
  <sheetFormatPr baseColWidth="10" defaultColWidth="0" defaultRowHeight="32.25" customHeight="1" zeroHeight="1" x14ac:dyDescent="0.25"/>
  <cols>
    <col min="1" max="1" width="37.1796875" customWidth="1"/>
    <col min="2" max="2" width="13.26953125" style="8" customWidth="1"/>
    <col min="3" max="3" width="13.26953125" customWidth="1"/>
    <col min="4" max="16384" width="9.1796875" hidden="1"/>
  </cols>
  <sheetData>
    <row r="1" spans="1:3" ht="55.5" customHeight="1" x14ac:dyDescent="0.35">
      <c r="A1" s="12"/>
      <c r="B1" s="7"/>
      <c r="C1" s="1" t="s">
        <v>15</v>
      </c>
    </row>
    <row r="2" spans="1:3" ht="20.25" customHeight="1" x14ac:dyDescent="0.25">
      <c r="A2" s="2" t="s">
        <v>2</v>
      </c>
      <c r="B2" s="6" t="s">
        <v>0</v>
      </c>
      <c r="C2" s="17">
        <v>300</v>
      </c>
    </row>
    <row r="3" spans="1:3" ht="20.25" customHeight="1" x14ac:dyDescent="0.25">
      <c r="A3" s="2" t="s">
        <v>1</v>
      </c>
      <c r="B3" s="6" t="s">
        <v>0</v>
      </c>
      <c r="C3" s="3">
        <v>0</v>
      </c>
    </row>
    <row r="4" spans="1:3" ht="20.25" customHeight="1" x14ac:dyDescent="0.25">
      <c r="A4" s="11" t="s">
        <v>16</v>
      </c>
      <c r="B4" s="6" t="s">
        <v>0</v>
      </c>
      <c r="C4" s="3">
        <v>0</v>
      </c>
    </row>
    <row r="5" spans="1:3" ht="20.25" customHeight="1" x14ac:dyDescent="0.25">
      <c r="A5" s="11" t="s">
        <v>16</v>
      </c>
      <c r="B5" s="6" t="s">
        <v>12</v>
      </c>
      <c r="C5" s="3">
        <v>0</v>
      </c>
    </row>
    <row r="6" spans="1:3" ht="20.25" customHeight="1" x14ac:dyDescent="0.35">
      <c r="A6" s="2" t="s">
        <v>4</v>
      </c>
      <c r="B6" s="6"/>
      <c r="C6" s="19">
        <v>45328</v>
      </c>
    </row>
    <row r="7" spans="1:3" ht="20.25" customHeight="1" x14ac:dyDescent="0.35">
      <c r="A7" s="2" t="s">
        <v>5</v>
      </c>
      <c r="B7" s="6"/>
      <c r="C7" s="19">
        <v>45503</v>
      </c>
    </row>
    <row r="8" spans="1:3" ht="20.25" customHeight="1" x14ac:dyDescent="0.25">
      <c r="A8" s="2" t="s">
        <v>3</v>
      </c>
      <c r="B8" s="6" t="s">
        <v>10</v>
      </c>
      <c r="C8" s="4">
        <v>0</v>
      </c>
    </row>
    <row r="9" spans="1:3" ht="20.25" customHeight="1" x14ac:dyDescent="0.25">
      <c r="A9" s="2" t="s">
        <v>13</v>
      </c>
      <c r="B9" s="6" t="s">
        <v>0</v>
      </c>
      <c r="C9" s="5">
        <v>350</v>
      </c>
    </row>
    <row r="10" spans="1:3" ht="20.25" customHeight="1" x14ac:dyDescent="0.25">
      <c r="A10" s="14" t="s">
        <v>11</v>
      </c>
      <c r="B10" s="6" t="s">
        <v>10</v>
      </c>
      <c r="C10" s="15">
        <f>(YEAR(ENDDATE)-YEAR(STARTDATE))* 360 + (MONTH(ENDDATE)-MONTH(STARTDATE)) * 30 + ( IF( DAY(ENDDATE)=31,30,DAY(ENDDATE)) - IF( DAY(STARTDATE)=31,30,DAY(STARTDATE)) ) + 1</f>
        <v>175</v>
      </c>
    </row>
    <row r="11" spans="1:3" ht="20.25" customHeight="1" x14ac:dyDescent="0.25">
      <c r="A11" s="2" t="s">
        <v>6</v>
      </c>
      <c r="B11" s="6" t="s">
        <v>9</v>
      </c>
      <c r="C11" s="9">
        <f>ROUNDDOWN(GRANTEDDAYS/30,0)</f>
        <v>5</v>
      </c>
    </row>
    <row r="12" spans="1:3" ht="20.25" customHeight="1" x14ac:dyDescent="0.25">
      <c r="A12" s="2" t="s">
        <v>7</v>
      </c>
      <c r="B12" s="6" t="s">
        <v>10</v>
      </c>
      <c r="C12" s="10">
        <f>GRANTEDDAYS-GRANTEDMONTHS*30</f>
        <v>25</v>
      </c>
    </row>
    <row r="13" spans="1:3" ht="20.25" customHeight="1" x14ac:dyDescent="0.25">
      <c r="A13" s="13" t="s">
        <v>14</v>
      </c>
      <c r="B13" s="6" t="s">
        <v>8</v>
      </c>
      <c r="C13" s="16">
        <f>ROUND(GRANTEDMONTHS*MONTHLYSMPGRANT+GRANTEDREMAININGDAYS*MONTHLYSMPGRANT/30-NOTGRANTEDDAYS*MONTHLYSMPGRANT/30, 0)+SPECIALNEEDS</f>
        <v>2042</v>
      </c>
    </row>
    <row r="14" spans="1:3" ht="21" hidden="1" customHeight="1" x14ac:dyDescent="0.25"/>
    <row r="15" spans="1:3" ht="21" hidden="1" customHeight="1" x14ac:dyDescent="0.25"/>
    <row r="16" spans="1:3" ht="21" hidden="1" customHeight="1" x14ac:dyDescent="0.25"/>
    <row r="17" ht="21" hidden="1" customHeight="1" x14ac:dyDescent="0.25"/>
    <row r="18" ht="20.25" hidden="1" customHeight="1" x14ac:dyDescent="0.25"/>
    <row r="19" ht="20.25" hidden="1" customHeight="1" x14ac:dyDescent="0.25"/>
    <row r="20" ht="20.25" hidden="1" customHeight="1" x14ac:dyDescent="0.25"/>
    <row r="21" ht="20.25" hidden="1" customHeight="1" x14ac:dyDescent="0.25"/>
    <row r="22" ht="20.25" hidden="1" customHeight="1" x14ac:dyDescent="0.25"/>
    <row r="23" ht="20.25" hidden="1" customHeight="1" x14ac:dyDescent="0.25"/>
    <row r="24" ht="21" hidden="1" customHeight="1" x14ac:dyDescent="0.25"/>
    <row r="25" ht="21" hidden="1" customHeight="1" x14ac:dyDescent="0.25"/>
    <row r="26" ht="21" hidden="1" customHeight="1" x14ac:dyDescent="0.25"/>
    <row r="27" ht="21" hidden="1" customHeight="1" x14ac:dyDescent="0.25"/>
    <row r="28" ht="21" hidden="1" customHeight="1" x14ac:dyDescent="0.25"/>
    <row r="29" ht="21" hidden="1" customHeight="1" x14ac:dyDescent="0.25"/>
    <row r="30" ht="21" hidden="1" customHeight="1" x14ac:dyDescent="0.25"/>
    <row r="31" ht="21" hidden="1" customHeight="1" x14ac:dyDescent="0.25"/>
    <row r="32" ht="21" hidden="1" customHeight="1" x14ac:dyDescent="0.25"/>
    <row r="33" ht="21" hidden="1" customHeight="1" x14ac:dyDescent="0.25"/>
    <row r="34" ht="21" hidden="1" customHeight="1" x14ac:dyDescent="0.25"/>
    <row r="35" ht="21" hidden="1" customHeight="1" x14ac:dyDescent="0.25"/>
    <row r="36" ht="21" hidden="1" customHeight="1" x14ac:dyDescent="0.25"/>
    <row r="37" ht="21" hidden="1" customHeight="1" x14ac:dyDescent="0.25"/>
    <row r="38" ht="32.25" customHeight="1" x14ac:dyDescent="0.25"/>
    <row r="39" ht="32.25" customHeight="1" x14ac:dyDescent="0.25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36</vt:i4>
      </vt:variant>
    </vt:vector>
  </HeadingPairs>
  <TitlesOfParts>
    <vt:vector size="40" baseType="lpstr">
      <vt:lpstr>Réf des Groups</vt:lpstr>
      <vt:lpstr>Pays en Groupe1</vt:lpstr>
      <vt:lpstr>Pays en Groupe2</vt:lpstr>
      <vt:lpstr>Pays en Groupe3</vt:lpstr>
      <vt:lpstr>'Pays en Groupe1'!DISTOPUP</vt:lpstr>
      <vt:lpstr>'Pays en Groupe2'!DISTOPUP</vt:lpstr>
      <vt:lpstr>'Pays en Groupe3'!DISTOPUP</vt:lpstr>
      <vt:lpstr>'Pays en Groupe1'!DISTOPUPSMS</vt:lpstr>
      <vt:lpstr>'Pays en Groupe2'!DISTOPUPSMS</vt:lpstr>
      <vt:lpstr>'Pays en Groupe3'!DISTOPUPSMS</vt:lpstr>
      <vt:lpstr>'Pays en Groupe1'!ENDDATE</vt:lpstr>
      <vt:lpstr>'Pays en Groupe2'!ENDDATE</vt:lpstr>
      <vt:lpstr>'Pays en Groupe3'!ENDDATE</vt:lpstr>
      <vt:lpstr>'Pays en Groupe1'!GRANTEDDAYS</vt:lpstr>
      <vt:lpstr>'Pays en Groupe2'!GRANTEDDAYS</vt:lpstr>
      <vt:lpstr>'Pays en Groupe3'!GRANTEDDAYS</vt:lpstr>
      <vt:lpstr>'Pays en Groupe1'!GRANTEDMONTHS</vt:lpstr>
      <vt:lpstr>'Pays en Groupe2'!GRANTEDMONTHS</vt:lpstr>
      <vt:lpstr>'Pays en Groupe3'!GRANTEDMONTHS</vt:lpstr>
      <vt:lpstr>'Pays en Groupe1'!GRANTEDREMAININGDAYS</vt:lpstr>
      <vt:lpstr>'Pays en Groupe2'!GRANTEDREMAININGDAYS</vt:lpstr>
      <vt:lpstr>'Pays en Groupe3'!GRANTEDREMAININGDAYS</vt:lpstr>
      <vt:lpstr>'Pays en Groupe1'!MONTHLYBASIC</vt:lpstr>
      <vt:lpstr>'Pays en Groupe2'!MONTHLYBASIC</vt:lpstr>
      <vt:lpstr>'Pays en Groupe3'!MONTHLYBASIC</vt:lpstr>
      <vt:lpstr>'Pays en Groupe1'!MONTHLYSMPGRANT</vt:lpstr>
      <vt:lpstr>'Pays en Groupe2'!MONTHLYSMPGRANT</vt:lpstr>
      <vt:lpstr>'Pays en Groupe3'!MONTHLYSMPGRANT</vt:lpstr>
      <vt:lpstr>'Pays en Groupe1'!NOTGRANTEDDAYS</vt:lpstr>
      <vt:lpstr>'Pays en Groupe2'!NOTGRANTEDDAYS</vt:lpstr>
      <vt:lpstr>'Pays en Groupe3'!NOTGRANTEDDAYS</vt:lpstr>
      <vt:lpstr>'Pays en Groupe1'!SMPTOPUP</vt:lpstr>
      <vt:lpstr>'Pays en Groupe2'!SMPTOPUP</vt:lpstr>
      <vt:lpstr>'Pays en Groupe3'!SMPTOPUP</vt:lpstr>
      <vt:lpstr>'Pays en Groupe1'!SPECIALNEEDS</vt:lpstr>
      <vt:lpstr>'Pays en Groupe2'!SPECIALNEEDS</vt:lpstr>
      <vt:lpstr>'Pays en Groupe3'!SPECIALNEEDS</vt:lpstr>
      <vt:lpstr>'Pays en Groupe1'!STARTDATE</vt:lpstr>
      <vt:lpstr>'Pays en Groupe2'!STARTDATE</vt:lpstr>
      <vt:lpstr>'Pays en Groupe3'!STARTDATE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DEBIAIS-SAINTON Vanessa (EAC)</dc:creator>
  <cp:lastModifiedBy>yin</cp:lastModifiedBy>
  <cp:lastPrinted>2019-07-17T13:58:12Z</cp:lastPrinted>
  <dcterms:created xsi:type="dcterms:W3CDTF">2014-07-24T07:42:21Z</dcterms:created>
  <dcterms:modified xsi:type="dcterms:W3CDTF">2023-11-16T09:42:41Z</dcterms:modified>
</cp:coreProperties>
</file>